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Лист1" sheetId="1" r:id="rId1"/>
  </sheets>
  <definedNames>
    <definedName name="_xlnm._FilterDatabase" localSheetId="0" hidden="1">'Лист1'!$A$12:$H$39</definedName>
    <definedName name="_xlnm.Print_Titles" localSheetId="0">'Лист1'!$11:$12</definedName>
    <definedName name="_xlnm.Print_Area" localSheetId="0">'Лист1'!$A$1:$H$41</definedName>
  </definedNames>
  <calcPr fullCalcOnLoad="1"/>
</workbook>
</file>

<file path=xl/sharedStrings.xml><?xml version="1.0" encoding="utf-8"?>
<sst xmlns="http://schemas.openxmlformats.org/spreadsheetml/2006/main" count="102" uniqueCount="98">
  <si>
    <t>Загальний фонд</t>
  </si>
  <si>
    <t>Спеціальний фонд</t>
  </si>
  <si>
    <t>(грн.)</t>
  </si>
  <si>
    <t>Найменування програми</t>
  </si>
  <si>
    <t>Разом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</si>
  <si>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</si>
  <si>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0421</t>
  </si>
  <si>
    <t>1060</t>
  </si>
  <si>
    <t>0829</t>
  </si>
  <si>
    <t>1090</t>
  </si>
  <si>
    <t>0810</t>
  </si>
  <si>
    <t>5060</t>
  </si>
  <si>
    <t>0320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</si>
  <si>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</si>
  <si>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</si>
  <si>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</si>
  <si>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0100000</t>
  </si>
  <si>
    <t>0110000</t>
  </si>
  <si>
    <t>ВСЬОГО</t>
  </si>
  <si>
    <t>0490</t>
  </si>
  <si>
    <t>Внески до статутного капіталу суб`єктів господарювання</t>
  </si>
  <si>
    <t>Зміни до додатку №7</t>
  </si>
  <si>
    <t>Інші заходи з розвитку фізичної культури та спорту</t>
  </si>
  <si>
    <t>5061</t>
  </si>
  <si>
    <t>Заходи із запобігання та ліквідації надзвичайних ситуацій та наслідків стихійного лиха</t>
  </si>
  <si>
    <t>4080</t>
  </si>
  <si>
    <t>Інші заклади та заходи в галузі культури і мистецтва</t>
  </si>
  <si>
    <t>4082</t>
  </si>
  <si>
    <t>Інші заходи в галузі культури і мистецтва</t>
  </si>
  <si>
    <t>6080</t>
  </si>
  <si>
    <t>Реалізація державних та місцевих житлових програм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</si>
  <si>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</si>
  <si>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</si>
  <si>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</si>
  <si>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</si>
  <si>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</si>
  <si>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</si>
  <si>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</si>
  <si>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</si>
  <si>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</si>
  <si>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Програма соціального захисту на 2018-2020 роки</t>
  </si>
  <si>
    <t>8831</t>
  </si>
  <si>
    <t>Довгострокові кредити індивідуальним забудовникам житла на селі та їх повернення</t>
  </si>
  <si>
    <t>Надання кредиту</t>
  </si>
  <si>
    <t>"Перелік регіональних програм, які фінансуватимуться за рахунок коштів сільського бюджету у 2018 році"</t>
  </si>
  <si>
    <t>БОРАТИНСЬКА СІЛЬСЬКА РАРА</t>
  </si>
  <si>
    <t>0113240</t>
  </si>
  <si>
    <t>0113242</t>
  </si>
  <si>
    <t>0114080</t>
  </si>
  <si>
    <t>0114082</t>
  </si>
  <si>
    <t>0115060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</si>
  <si>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</si>
  <si>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</si>
  <si>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0116080</t>
  </si>
  <si>
    <t>0116084</t>
  </si>
  <si>
    <t>0117130</t>
  </si>
  <si>
    <t>0117670</t>
  </si>
  <si>
    <t>7670</t>
  </si>
  <si>
    <t>0118110</t>
  </si>
  <si>
    <t>8110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</si>
  <si>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на 2018-2020 роки</t>
  </si>
  <si>
    <t>Комплексна програма розвитку галузі агропромислового комплексу громади на 2018-2020 роки</t>
  </si>
  <si>
    <t>Програма розвитку фізичної культури і спорту громади на 2018-2020 роки</t>
  </si>
  <si>
    <t>Програма підтримки індивідуального житлового  будівництва на селі "Власний дім" на 2018-2020 роки</t>
  </si>
  <si>
    <t>Програма розвитку культури громади на 2018-2020 роки</t>
  </si>
  <si>
    <t>Програма підтримки комунального підприємства на 2018-2020 роки</t>
  </si>
  <si>
    <t>0118831</t>
  </si>
  <si>
    <t>0118830</t>
  </si>
  <si>
    <t>до рішення сільської ради "Про сільський бюджет на 2018 рік"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</si>
  <si>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</si>
  <si>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</si>
  <si>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</si>
  <si>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0113140</t>
  </si>
  <si>
    <t>3140</t>
  </si>
  <si>
    <t>Додаток № 6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</si>
  <si>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</si>
  <si>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</si>
  <si>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Сільський голова </t>
  </si>
  <si>
    <t>С.О.Яручик</t>
  </si>
  <si>
    <t>Програма оздоровлення та відпочинку дітей Боратинської сільської ради на 2018-2020 роки</t>
  </si>
  <si>
    <t>0117110</t>
  </si>
  <si>
    <t>7110</t>
  </si>
  <si>
    <t>Реалізація програм в галузі сільського господарства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</si>
  <si>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</si>
  <si>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</si>
  <si>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</si>
  <si>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</si>
  <si>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0118330</t>
  </si>
  <si>
    <t>8330</t>
  </si>
  <si>
    <t>0540</t>
  </si>
  <si>
    <t>Інша діяльність у сфері екології та охорони природних ресурсів</t>
  </si>
  <si>
    <t>0113130</t>
  </si>
  <si>
    <t>3130</t>
  </si>
  <si>
    <t>Реалізація державної політики у молодіжній сфері</t>
  </si>
  <si>
    <t>0113133</t>
  </si>
  <si>
    <t>3133</t>
  </si>
  <si>
    <t>Інші заходи та заклади молодіжної політики</t>
  </si>
  <si>
    <t>Програма "Ініціативна молдодь" на 2018-2020 роки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</si>
</sst>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[$-422]d\ mmmm\ yyyy&quot; р.&quot;"/>
    <numFmt numFmtId="182" formatCode="#,##0.0"/>
    <numFmt numFmtId="183" formatCode="#0.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7" borderId="1" applyNumberFormat="0" applyAlignment="0" applyProtection="0"/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37" fillId="22" borderId="6" applyNumberFormat="0" applyAlignment="0" applyProtection="0"/>
    <xf numFmtId="0" fontId="1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" borderId="0" applyNumberFormat="0" applyBorder="0" applyAlignment="0" applyProtection="0"/>
    <xf numFmtId="0" fontId="0" fillId="25" borderId="8" applyNumberFormat="0" applyFont="0" applyAlignment="0" applyProtection="0"/>
    <xf numFmtId="0" fontId="40" fillId="24" borderId="9" applyNumberFormat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 quotePrefix="1">
      <alignment vertical="center" wrapText="1"/>
    </xf>
    <xf numFmtId="2" fontId="7" fillId="0" borderId="10" xfId="0" applyNumberFormat="1" applyFont="1" applyFill="1" applyBorder="1" applyAlignment="1" quotePrefix="1">
      <alignment horizontal="center" vertical="center" wrapText="1"/>
    </xf>
    <xf numFmtId="2" fontId="7" fillId="0" borderId="10" xfId="0" applyNumberFormat="1" applyFont="1" applyFill="1" applyBorder="1" applyAlignment="1" quotePrefix="1">
      <alignment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 quotePrefix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12" fillId="0" borderId="0" xfId="54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justify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54" applyNumberFormat="1" applyFont="1" applyFill="1" applyBorder="1" applyAlignment="1" applyProtection="1">
      <alignment/>
      <protection/>
    </xf>
    <xf numFmtId="0" fontId="12" fillId="0" borderId="0" xfId="54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тиль 1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showGridLines="0" tabSelected="1" view="pageBreakPreview" zoomScale="60" zoomScaleNormal="75" zoomScalePageLayoutView="0" workbookViewId="0" topLeftCell="A1">
      <pane xSplit="4" ySplit="11" topLeftCell="E2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34" activeCellId="8" sqref="F15 F18 F20 F22 F24 F29 F30 F33 F34"/>
    </sheetView>
  </sheetViews>
  <sheetFormatPr defaultColWidth="9.00390625" defaultRowHeight="12.75"/>
  <cols>
    <col min="1" max="1" width="21.25390625" style="1" customWidth="1"/>
    <col min="2" max="2" width="17.00390625" style="1" customWidth="1"/>
    <col min="3" max="3" width="13.00390625" style="1" customWidth="1"/>
    <col min="4" max="4" width="76.125" style="1" customWidth="1"/>
    <col min="5" max="5" width="72.25390625" style="1" customWidth="1"/>
    <col min="6" max="6" width="21.125" style="1" customWidth="1"/>
    <col min="7" max="7" width="22.75390625" style="1" customWidth="1"/>
    <col min="8" max="8" width="27.875" style="1" customWidth="1"/>
    <col min="9" max="9" width="18.625" style="1" customWidth="1"/>
    <col min="10" max="16384" width="9.125" style="1" customWidth="1"/>
  </cols>
  <sheetData>
    <row r="2" spans="6:9" ht="18.75" customHeight="1">
      <c r="F2" s="30"/>
      <c r="G2" s="30" t="s">
        <v>74</v>
      </c>
      <c r="H2" s="15"/>
      <c r="I2" s="15"/>
    </row>
    <row r="3" spans="6:9" ht="20.25" customHeight="1">
      <c r="F3" s="32"/>
      <c r="G3" s="44" t="s">
        <v>69</v>
      </c>
      <c r="H3" s="44"/>
      <c r="I3" s="33"/>
    </row>
    <row r="4" spans="6:9" ht="20.25" customHeight="1">
      <c r="F4" s="31"/>
      <c r="G4" s="45" t="s">
        <v>70</v>
      </c>
      <c r="H4" s="45"/>
      <c r="I4" s="34"/>
    </row>
    <row r="5" spans="6:9" ht="20.25" customHeight="1">
      <c r="F5" s="31"/>
      <c r="G5" s="45" t="s">
        <v>71</v>
      </c>
      <c r="H5" s="45"/>
      <c r="I5" s="34"/>
    </row>
    <row r="6" spans="6:9" ht="20.25" customHeight="1">
      <c r="F6" s="31"/>
      <c r="G6" s="34"/>
      <c r="H6" s="34"/>
      <c r="I6" s="34"/>
    </row>
    <row r="7" spans="1:8" ht="31.5" customHeight="1">
      <c r="A7" s="43" t="s">
        <v>21</v>
      </c>
      <c r="B7" s="43"/>
      <c r="C7" s="43"/>
      <c r="D7" s="43"/>
      <c r="E7" s="43"/>
      <c r="F7" s="43"/>
      <c r="G7" s="43"/>
      <c r="H7" s="43"/>
    </row>
    <row r="8" spans="1:8" ht="31.5" customHeight="1">
      <c r="A8" s="43" t="s">
        <v>68</v>
      </c>
      <c r="B8" s="43"/>
      <c r="C8" s="43"/>
      <c r="D8" s="43"/>
      <c r="E8" s="43"/>
      <c r="F8" s="43"/>
      <c r="G8" s="43"/>
      <c r="H8" s="43"/>
    </row>
    <row r="9" spans="1:8" ht="31.5" customHeight="1">
      <c r="A9" s="47" t="s">
        <v>44</v>
      </c>
      <c r="B9" s="47"/>
      <c r="C9" s="47"/>
      <c r="D9" s="47"/>
      <c r="E9" s="47"/>
      <c r="F9" s="47"/>
      <c r="G9" s="47"/>
      <c r="H9" s="47"/>
    </row>
    <row r="10" ht="17.25" customHeight="1">
      <c r="H10" s="2" t="s">
        <v>2</v>
      </c>
    </row>
    <row r="11" spans="1:8" ht="111.75" customHeight="1">
      <c r="A11" s="17" t="s">
        <v>13</v>
      </c>
      <c r="B11" s="17" t="s">
        <v>14</v>
      </c>
      <c r="C11" s="17" t="s">
        <v>15</v>
      </c>
      <c r="D11" s="13" t="s">
        <v>5</v>
      </c>
      <c r="E11" s="12" t="s">
        <v>3</v>
      </c>
      <c r="F11" s="18" t="s">
        <v>0</v>
      </c>
      <c r="G11" s="19" t="s">
        <v>1</v>
      </c>
      <c r="H11" s="12" t="s">
        <v>4</v>
      </c>
    </row>
    <row r="12" spans="1:8" s="4" customFormat="1" ht="26.25" customHeight="1">
      <c r="A12" s="13"/>
      <c r="B12" s="13"/>
      <c r="C12" s="13"/>
      <c r="D12" s="13"/>
      <c r="E12" s="12"/>
      <c r="F12" s="12"/>
      <c r="G12" s="12"/>
      <c r="H12" s="10"/>
    </row>
    <row r="13" spans="1:8" ht="31.5" customHeight="1">
      <c r="A13" s="20" t="s">
        <v>16</v>
      </c>
      <c r="B13" s="5"/>
      <c r="C13" s="5"/>
      <c r="D13" s="48" t="s">
        <v>45</v>
      </c>
      <c r="E13" s="49"/>
      <c r="F13" s="6">
        <f>F14</f>
        <v>2439810</v>
      </c>
      <c r="G13" s="6">
        <f>G14</f>
        <v>250000</v>
      </c>
      <c r="H13" s="6">
        <f aca="true" t="shared" si="0" ref="H13:H38">F13+G13</f>
        <v>2689810</v>
      </c>
    </row>
    <row r="14" spans="1:8" ht="36" customHeight="1">
      <c r="A14" s="20" t="s">
        <v>17</v>
      </c>
      <c r="B14" s="5"/>
      <c r="C14" s="5"/>
      <c r="D14" s="48" t="s">
        <v>45</v>
      </c>
      <c r="E14" s="49"/>
      <c r="F14" s="6">
        <f>F15+F17+F19+F21+F23+F25+F27+F29+F30+F31+F32+F33+F34</f>
        <v>2439810</v>
      </c>
      <c r="G14" s="6">
        <f>G15+G17+G19+G21+G23+G25+G27+G29+G30+G31+G32+G33+G34</f>
        <v>250000</v>
      </c>
      <c r="H14" s="6">
        <f t="shared" si="0"/>
        <v>2689810</v>
      </c>
    </row>
    <row r="15" spans="1:8" ht="36" customHeight="1">
      <c r="A15" s="20" t="s">
        <v>91</v>
      </c>
      <c r="B15" s="5" t="s">
        <v>92</v>
      </c>
      <c r="C15" s="5"/>
      <c r="D15" s="26" t="s">
        <v>93</v>
      </c>
      <c r="E15" s="27"/>
      <c r="F15" s="6">
        <f>F16</f>
        <v>12000</v>
      </c>
      <c r="G15" s="6">
        <f>G16</f>
        <v>0</v>
      </c>
      <c r="H15" s="6">
        <f t="shared" si="0"/>
        <v>12000</v>
      </c>
    </row>
    <row r="16" spans="1:8" ht="36" customHeight="1">
      <c r="A16" s="21" t="s">
        <v>94</v>
      </c>
      <c r="B16" s="21" t="s">
        <v>95</v>
      </c>
      <c r="C16" s="23" t="s">
        <v>75</v>
      </c>
      <c r="D16" s="24" t="s">
        <v>96</v>
      </c>
      <c r="E16" s="27" t="s">
        <v>97</v>
      </c>
      <c r="F16" s="6">
        <f>12000</f>
        <v>12000</v>
      </c>
      <c r="G16" s="6">
        <f>G17</f>
        <v>0</v>
      </c>
      <c r="H16" s="6">
        <f t="shared" si="0"/>
        <v>12000</v>
      </c>
    </row>
    <row r="17" spans="1:8" ht="81" customHeight="1">
      <c r="A17" s="20" t="s">
        <v>72</v>
      </c>
      <c r="B17" s="5" t="s">
        <v>73</v>
      </c>
      <c r="C17" s="5" t="s">
        <v>75</v>
      </c>
      <c r="D17" s="28" t="s">
        <v>76</v>
      </c>
      <c r="E17" s="7"/>
      <c r="F17" s="6">
        <f>F18</f>
        <v>411124</v>
      </c>
      <c r="G17" s="6">
        <f>G18</f>
        <v>0</v>
      </c>
      <c r="H17" s="6">
        <f t="shared" si="0"/>
        <v>411124</v>
      </c>
    </row>
    <row r="18" spans="1:8" ht="41.25" customHeight="1">
      <c r="A18" s="21"/>
      <c r="B18" s="35"/>
      <c r="C18" s="35"/>
      <c r="D18" s="36"/>
      <c r="E18" s="7" t="s">
        <v>79</v>
      </c>
      <c r="F18" s="8">
        <f>380000+31124</f>
        <v>411124</v>
      </c>
      <c r="G18" s="8"/>
      <c r="H18" s="8">
        <f t="shared" si="0"/>
        <v>411124</v>
      </c>
    </row>
    <row r="19" spans="1:8" ht="36" customHeight="1">
      <c r="A19" s="20" t="s">
        <v>46</v>
      </c>
      <c r="B19" s="5" t="s">
        <v>36</v>
      </c>
      <c r="C19" s="5"/>
      <c r="D19" s="26" t="s">
        <v>37</v>
      </c>
      <c r="E19" s="27"/>
      <c r="F19" s="6">
        <f>F20</f>
        <v>651810</v>
      </c>
      <c r="G19" s="6">
        <f>G20</f>
        <v>0</v>
      </c>
      <c r="H19" s="6">
        <f t="shared" si="0"/>
        <v>651810</v>
      </c>
    </row>
    <row r="20" spans="1:8" ht="36" customHeight="1">
      <c r="A20" s="21" t="s">
        <v>47</v>
      </c>
      <c r="B20" s="21" t="s">
        <v>38</v>
      </c>
      <c r="C20" s="23" t="s">
        <v>9</v>
      </c>
      <c r="D20" s="24" t="s">
        <v>39</v>
      </c>
      <c r="E20" s="7" t="s">
        <v>40</v>
      </c>
      <c r="F20" s="8">
        <v>651810</v>
      </c>
      <c r="G20" s="6"/>
      <c r="H20" s="6">
        <f t="shared" si="0"/>
        <v>651810</v>
      </c>
    </row>
    <row r="21" spans="1:8" ht="36" customHeight="1">
      <c r="A21" s="20" t="s">
        <v>48</v>
      </c>
      <c r="B21" s="5" t="s">
        <v>25</v>
      </c>
      <c r="C21" s="5"/>
      <c r="D21" s="26" t="s">
        <v>26</v>
      </c>
      <c r="E21" s="27"/>
      <c r="F21" s="6">
        <f>F22</f>
        <v>120000</v>
      </c>
      <c r="G21" s="6">
        <f>G22</f>
        <v>0</v>
      </c>
      <c r="H21" s="6">
        <f t="shared" si="0"/>
        <v>120000</v>
      </c>
    </row>
    <row r="22" spans="1:8" ht="36" customHeight="1">
      <c r="A22" s="21" t="s">
        <v>49</v>
      </c>
      <c r="B22" s="21" t="s">
        <v>27</v>
      </c>
      <c r="C22" s="23" t="s">
        <v>8</v>
      </c>
      <c r="D22" s="24" t="s">
        <v>28</v>
      </c>
      <c r="E22" s="7" t="s">
        <v>64</v>
      </c>
      <c r="F22" s="8">
        <f>20000+100000</f>
        <v>120000</v>
      </c>
      <c r="G22" s="8"/>
      <c r="H22" s="6">
        <f t="shared" si="0"/>
        <v>120000</v>
      </c>
    </row>
    <row r="23" spans="1:8" ht="36" customHeight="1">
      <c r="A23" s="20" t="s">
        <v>50</v>
      </c>
      <c r="B23" s="5" t="s">
        <v>11</v>
      </c>
      <c r="C23" s="5"/>
      <c r="D23" s="26" t="s">
        <v>22</v>
      </c>
      <c r="E23" s="27"/>
      <c r="F23" s="6">
        <f>F24</f>
        <v>300000</v>
      </c>
      <c r="G23" s="6">
        <f>G24</f>
        <v>0</v>
      </c>
      <c r="H23" s="6">
        <f t="shared" si="0"/>
        <v>300000</v>
      </c>
    </row>
    <row r="24" spans="1:8" ht="60" customHeight="1">
      <c r="A24" s="21" t="s">
        <v>51</v>
      </c>
      <c r="B24" s="21" t="s">
        <v>23</v>
      </c>
      <c r="C24" s="23" t="s">
        <v>10</v>
      </c>
      <c r="D24" s="24" t="s">
        <v>52</v>
      </c>
      <c r="E24" s="25" t="s">
        <v>62</v>
      </c>
      <c r="F24" s="8">
        <f>150000+150000</f>
        <v>300000</v>
      </c>
      <c r="G24" s="8"/>
      <c r="H24" s="6">
        <f t="shared" si="0"/>
        <v>300000</v>
      </c>
    </row>
    <row r="25" spans="1:8" ht="36" customHeight="1" hidden="1">
      <c r="A25" s="20" t="s">
        <v>53</v>
      </c>
      <c r="B25" s="5" t="s">
        <v>29</v>
      </c>
      <c r="C25" s="5"/>
      <c r="D25" s="26" t="s">
        <v>30</v>
      </c>
      <c r="E25" s="27"/>
      <c r="F25" s="6">
        <f>F26</f>
        <v>20000</v>
      </c>
      <c r="G25" s="6">
        <f>G26</f>
        <v>0</v>
      </c>
      <c r="H25" s="6">
        <f t="shared" si="0"/>
        <v>20000</v>
      </c>
    </row>
    <row r="26" spans="1:8" ht="60.75" customHeight="1" hidden="1">
      <c r="A26" s="21" t="s">
        <v>54</v>
      </c>
      <c r="B26" s="21" t="s">
        <v>31</v>
      </c>
      <c r="C26" s="23" t="s">
        <v>32</v>
      </c>
      <c r="D26" s="24" t="s">
        <v>33</v>
      </c>
      <c r="E26" s="39" t="s">
        <v>63</v>
      </c>
      <c r="F26" s="8">
        <f>20000</f>
        <v>20000</v>
      </c>
      <c r="G26" s="8"/>
      <c r="H26" s="6">
        <f t="shared" si="0"/>
        <v>20000</v>
      </c>
    </row>
    <row r="27" spans="1:8" ht="48" customHeight="1" hidden="1">
      <c r="A27" s="20" t="s">
        <v>67</v>
      </c>
      <c r="B27" s="11"/>
      <c r="C27" s="5"/>
      <c r="D27" s="22" t="s">
        <v>42</v>
      </c>
      <c r="E27" s="40"/>
      <c r="F27" s="6">
        <f>F28</f>
        <v>200000</v>
      </c>
      <c r="G27" s="8">
        <f>G28</f>
        <v>0</v>
      </c>
      <c r="H27" s="6">
        <f t="shared" si="0"/>
        <v>200000</v>
      </c>
    </row>
    <row r="28" spans="1:8" ht="28.5" customHeight="1" hidden="1">
      <c r="A28" s="21" t="s">
        <v>66</v>
      </c>
      <c r="B28" s="21" t="s">
        <v>41</v>
      </c>
      <c r="C28" s="23" t="s">
        <v>7</v>
      </c>
      <c r="D28" s="24" t="s">
        <v>43</v>
      </c>
      <c r="E28" s="41"/>
      <c r="F28" s="8">
        <f>200000</f>
        <v>200000</v>
      </c>
      <c r="G28" s="8"/>
      <c r="H28" s="6">
        <f t="shared" si="0"/>
        <v>200000</v>
      </c>
    </row>
    <row r="29" spans="1:8" ht="46.5" customHeight="1">
      <c r="A29" s="20" t="s">
        <v>80</v>
      </c>
      <c r="B29" s="5" t="s">
        <v>81</v>
      </c>
      <c r="C29" s="5" t="s">
        <v>6</v>
      </c>
      <c r="D29" s="26" t="s">
        <v>82</v>
      </c>
      <c r="E29" s="39" t="s">
        <v>61</v>
      </c>
      <c r="F29" s="6">
        <f>36000</f>
        <v>36000</v>
      </c>
      <c r="G29" s="8"/>
      <c r="H29" s="6">
        <f t="shared" si="0"/>
        <v>36000</v>
      </c>
    </row>
    <row r="30" spans="1:8" ht="46.5" customHeight="1">
      <c r="A30" s="20" t="s">
        <v>55</v>
      </c>
      <c r="B30" s="5" t="s">
        <v>34</v>
      </c>
      <c r="C30" s="5" t="s">
        <v>6</v>
      </c>
      <c r="D30" s="26" t="s">
        <v>35</v>
      </c>
      <c r="E30" s="40"/>
      <c r="F30" s="6">
        <f>500000</f>
        <v>500000</v>
      </c>
      <c r="G30" s="8"/>
      <c r="H30" s="6">
        <f t="shared" si="0"/>
        <v>500000</v>
      </c>
    </row>
    <row r="31" spans="1:8" ht="46.5" customHeight="1">
      <c r="A31" s="20" t="s">
        <v>83</v>
      </c>
      <c r="B31" s="5" t="s">
        <v>84</v>
      </c>
      <c r="C31" s="5" t="s">
        <v>85</v>
      </c>
      <c r="D31" s="28" t="s">
        <v>86</v>
      </c>
      <c r="E31" s="42"/>
      <c r="F31" s="6"/>
      <c r="G31" s="6">
        <f>250000</f>
        <v>250000</v>
      </c>
      <c r="H31" s="6">
        <f t="shared" si="0"/>
        <v>250000</v>
      </c>
    </row>
    <row r="32" spans="1:8" ht="36.75" customHeight="1">
      <c r="A32" s="20" t="s">
        <v>56</v>
      </c>
      <c r="B32" s="5" t="s">
        <v>57</v>
      </c>
      <c r="C32" s="5" t="s">
        <v>19</v>
      </c>
      <c r="D32" s="26" t="s">
        <v>20</v>
      </c>
      <c r="E32" s="7" t="s">
        <v>65</v>
      </c>
      <c r="F32" s="8"/>
      <c r="G32" s="8">
        <f>1000000-1000000</f>
        <v>0</v>
      </c>
      <c r="H32" s="6">
        <f t="shared" si="0"/>
        <v>0</v>
      </c>
    </row>
    <row r="33" spans="1:8" ht="94.5" customHeight="1">
      <c r="A33" s="20" t="s">
        <v>58</v>
      </c>
      <c r="B33" s="5" t="s">
        <v>59</v>
      </c>
      <c r="C33" s="5" t="s">
        <v>12</v>
      </c>
      <c r="D33" s="28" t="s">
        <v>24</v>
      </c>
      <c r="E33" s="14" t="s">
        <v>60</v>
      </c>
      <c r="F33" s="6">
        <f>100000-31124-68000</f>
        <v>876</v>
      </c>
      <c r="G33" s="8"/>
      <c r="H33" s="6">
        <f t="shared" si="0"/>
        <v>876</v>
      </c>
    </row>
    <row r="34" spans="1:8" ht="60.75" customHeight="1">
      <c r="A34" s="20" t="s">
        <v>87</v>
      </c>
      <c r="B34" s="5" t="s">
        <v>88</v>
      </c>
      <c r="C34" s="5" t="s">
        <v>89</v>
      </c>
      <c r="D34" s="28" t="s">
        <v>90</v>
      </c>
      <c r="E34" s="14" t="s">
        <v>61</v>
      </c>
      <c r="F34" s="6">
        <f>188000</f>
        <v>188000</v>
      </c>
      <c r="G34" s="8"/>
      <c r="H34" s="6">
        <f t="shared" si="0"/>
        <v>188000</v>
      </c>
    </row>
    <row r="35" spans="1:8" ht="60.75" customHeight="1" hidden="1">
      <c r="A35" s="21"/>
      <c r="B35" s="21"/>
      <c r="C35" s="23"/>
      <c r="D35" s="29"/>
      <c r="E35" s="27"/>
      <c r="F35" s="8"/>
      <c r="G35" s="8"/>
      <c r="H35" s="6">
        <f t="shared" si="0"/>
        <v>0</v>
      </c>
    </row>
    <row r="36" spans="1:8" ht="60.75" customHeight="1" hidden="1">
      <c r="A36" s="21"/>
      <c r="B36" s="21"/>
      <c r="C36" s="23"/>
      <c r="D36" s="29"/>
      <c r="E36" s="27"/>
      <c r="F36" s="8"/>
      <c r="G36" s="8"/>
      <c r="H36" s="6">
        <f t="shared" si="0"/>
        <v>0</v>
      </c>
    </row>
    <row r="37" spans="1:8" ht="60.75" customHeight="1" hidden="1">
      <c r="A37" s="21"/>
      <c r="B37" s="21"/>
      <c r="C37" s="23"/>
      <c r="D37" s="29"/>
      <c r="E37" s="27"/>
      <c r="F37" s="8"/>
      <c r="G37" s="8"/>
      <c r="H37" s="6">
        <f t="shared" si="0"/>
        <v>0</v>
      </c>
    </row>
    <row r="38" spans="1:8" ht="36" customHeight="1" hidden="1">
      <c r="A38" s="20"/>
      <c r="B38" s="5"/>
      <c r="C38" s="5"/>
      <c r="D38" s="26"/>
      <c r="E38" s="27"/>
      <c r="F38" s="6"/>
      <c r="G38" s="6"/>
      <c r="H38" s="6">
        <f t="shared" si="0"/>
        <v>0</v>
      </c>
    </row>
    <row r="39" spans="1:8" ht="41.25" customHeight="1">
      <c r="A39" s="46" t="s">
        <v>18</v>
      </c>
      <c r="B39" s="46"/>
      <c r="C39" s="46"/>
      <c r="D39" s="46"/>
      <c r="E39" s="6"/>
      <c r="F39" s="9">
        <f>F13</f>
        <v>2439810</v>
      </c>
      <c r="G39" s="9">
        <f>G13</f>
        <v>250000</v>
      </c>
      <c r="H39" s="6">
        <f>F39+G39</f>
        <v>2689810</v>
      </c>
    </row>
    <row r="40" ht="12.75">
      <c r="D40" s="3"/>
    </row>
    <row r="41" spans="2:5" s="37" customFormat="1" ht="26.25" customHeight="1">
      <c r="B41" s="37" t="s">
        <v>77</v>
      </c>
      <c r="D41" s="38"/>
      <c r="E41" s="37" t="s">
        <v>78</v>
      </c>
    </row>
    <row r="42" ht="12.75">
      <c r="D42" s="3"/>
    </row>
    <row r="43" ht="12.75">
      <c r="D43" s="3"/>
    </row>
    <row r="44" ht="12.75">
      <c r="D44" s="3"/>
    </row>
    <row r="45" spans="4:8" ht="12.75">
      <c r="D45" s="3"/>
      <c r="H45" s="16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</sheetData>
  <sheetProtection/>
  <autoFilter ref="A12:H39"/>
  <mergeCells count="11">
    <mergeCell ref="A39:D39"/>
    <mergeCell ref="A8:H8"/>
    <mergeCell ref="A9:H9"/>
    <mergeCell ref="D13:E13"/>
    <mergeCell ref="D14:E14"/>
    <mergeCell ref="E26:E28"/>
    <mergeCell ref="E29:E31"/>
    <mergeCell ref="A7:H7"/>
    <mergeCell ref="G3:H3"/>
    <mergeCell ref="G4:H4"/>
    <mergeCell ref="G5:H5"/>
  </mergeCells>
  <printOptions horizontalCentered="1"/>
  <pageMargins left="0.2362204724409449" right="0.1968503937007874" top="0.31496062992125984" bottom="0.2362204724409449" header="0.2755905511811024" footer="0.1968503937007874"/>
  <pageSetup fitToHeight="3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user</cp:lastModifiedBy>
  <cp:lastPrinted>2018-08-01T16:49:56Z</cp:lastPrinted>
  <dcterms:created xsi:type="dcterms:W3CDTF">2008-01-09T07:59:53Z</dcterms:created>
  <dcterms:modified xsi:type="dcterms:W3CDTF">2018-08-07T15:08:15Z</dcterms:modified>
  <cp:category/>
  <cp:version/>
  <cp:contentType/>
  <cp:contentStatus/>
</cp:coreProperties>
</file>